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96" activeTab="0"/>
  </bookViews>
  <sheets>
    <sheet name="BILANT" sheetId="1" r:id="rId1"/>
  </sheets>
  <definedNames>
    <definedName name="_xlnm.Print_Area" localSheetId="0">'BILANT'!$A$1:$E$89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<sst xmlns="http://schemas.openxmlformats.org/spreadsheetml/2006/main" count="215" uniqueCount="189">
  <si>
    <t>Anexa 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</si>
  <si>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</si>
  <si>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</si>
  <si>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</si>
  <si>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</si>
  <si>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</si>
  <si>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</si>
  <si>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</si>
  <si>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</si>
  <si>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</si>
  <si>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</si>
  <si>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</si>
  <si>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</si>
  <si>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</si>
  <si>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</si>
  <si>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</si>
  <si>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</si>
  <si>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</si>
  <si>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</si>
  <si>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</si>
  <si>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</si>
  <si>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</si>
  <si>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</si>
  <si>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</si>
  <si>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</si>
  <si>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</si>
  <si>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</si>
  <si>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</si>
  <si>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</si>
  <si>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</si>
  <si>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</si>
  <si>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</si>
  <si>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</si>
  <si>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</si>
  <si>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</si>
  <si>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19</t>
  </si>
  <si>
    <t>Creanţe curente – sume ce urmează a fi încasate într-o perioadă mai mică de un an-</t>
  </si>
  <si>
    <t>22.1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</si>
  <si>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</si>
  <si>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</si>
  <si>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</si>
  <si>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</si>
  <si>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</si>
  <si>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</si>
  <si>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</si>
  <si>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</si>
  <si>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</si>
  <si>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</si>
  <si>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</si>
  <si>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</si>
  <si>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</si>
  <si>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</si>
  <si>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</si>
  <si>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</si>
  <si>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</si>
  <si>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</si>
  <si>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</si>
  <si>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</si>
  <si>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</si>
  <si>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</si>
  <si>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</si>
  <si>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</si>
  <si>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</si>
  <si>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</si>
  <si>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</si>
  <si>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</si>
  <si>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</si>
  <si>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</si>
  <si>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</si>
  <si>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</si>
  <si>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</si>
  <si>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</si>
  <si>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</si>
  <si>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</si>
  <si>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</si>
  <si>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</si>
  <si>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</si>
  <si>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</si>
  <si>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</si>
  <si>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</si>
  <si>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</si>
  <si>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</si>
  <si>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</si>
  <si>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</si>
  <si>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</si>
  <si>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</si>
  <si>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</si>
  <si>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</si>
  <si>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</si>
  <si>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</si>
  <si>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</si>
  <si>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</si>
  <si>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</si>
  <si>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</si>
  <si>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</si>
  <si>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</si>
  <si>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</si>
  <si>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</si>
  <si>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</si>
  <si>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</si>
  <si>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</si>
  <si>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</si>
  <si>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</si>
  <si>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</si>
  <si>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</si>
  <si>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</si>
  <si>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</si>
  <si>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</si>
  <si>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</si>
  <si>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</si>
  <si>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</si>
  <si>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</si>
  <si>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</si>
  <si>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</si>
  <si>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</si>
  <si>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</si>
  <si>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</si>
  <si>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</si>
  <si>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</si>
  <si>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</si>
  <si>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</si>
  <si>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</si>
  <si>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</si>
  <si>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</si>
  <si>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</si>
  <si>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</si>
  <si>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</si>
  <si>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</si>
  <si>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</si>
  <si>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</si>
  <si>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</si>
  <si>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</si>
  <si>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</si>
  <si>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</si>
  <si>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</si>
  <si>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</si>
  <si>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Decontări privind încheierea execuției bugetului de stat din anul curent (ct. 4890101+4890301)</t>
  </si>
  <si>
    <t>Decontări privind încheierea execuției bugetului de stat din anul curent (ct. 4890201)</t>
  </si>
  <si>
    <t>**) Solduri debitoare ale conturilor respective.</t>
  </si>
  <si>
    <t>Notă: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</si>
  <si>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(ct.2130100+2130200+2130300+2130400+2140000+ 2310000 -2810301-2810302-2810303-2810304-2810400-2910301-2910302-2910303-2910304-2910400-2930200*)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</si>
  <si>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</si>
  <si>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</si>
  <si>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</si>
  <si>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</si>
  <si>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</si>
  <si>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</si>
  <si>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</si>
  <si>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</si>
  <si>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</si>
  <si>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</si>
  <si>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</si>
  <si>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</si>
  <si>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+5740302+5740400+5750100+5750300+5750400-7700000) </t>
    </r>
  </si>
  <si>
    <t>din care: sume datorate Comisiei Europene / alți donatori (ct.4500200+4500400+4500600+4590000+4620103)</t>
  </si>
  <si>
    <r>
      <t xml:space="preserve">Salariile angajaţilor                                                                       </t>
    </r>
    <r>
      <rPr>
        <sz val="11"/>
        <rFont val="Arial"/>
        <family val="2"/>
      </rPr>
      <t>(ct.4210000+4230000+4260000+4270100+4270300+4280101)</t>
    </r>
  </si>
  <si>
    <r>
      <t xml:space="preserve">Alte drepturi cuvenite  altor categorii de persoane (pensii, indemnizaţii de şomaj, burse)                                                        </t>
    </r>
    <r>
      <rPr>
        <sz val="11"/>
        <rFont val="Arial"/>
        <family val="2"/>
      </rPr>
      <t>(ct. 4220100+4220200+4240000+4260000+4270200+ 4270300+ 4290000+4380000), din care:</t>
    </r>
  </si>
  <si>
    <r>
      <t xml:space="preserve">Conturi de disponibilităţi ale Trezoreriei Centrale şi ale trezoreriilor teritoriale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(ct. 5120601+5120602+5120700+5120901+5120902+5121000+ 5121100+ 5240100+5240300+5550101+ 5550102+5550103 -7700000) </t>
    </r>
  </si>
  <si>
    <r>
      <t xml:space="preserve">Creanţe comerciale şi avansuri                  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</si>
  <si>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    (ct. 4310100**+4310200**+4310300**+4310400**+4310500**+ 4310600**+4310700**+4370100**+4370200**+4370300**+ 4420400+4420802+4440000**+4460100**+4460200**+ 4480200+ 4610102+4610104+4630000+4640000+4650100+ 4650200+ 4660401+4660402+4660500+4660900+4810101**+4810102**+ 4810103**+4810900**- 4970000),  din care: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</si>
  <si>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2320000+2340000+4090101+4090102+4110101+4110108+ 4130100+4180000+4250000+4280102+4610101+4610109+ 4730109**+4810101+4810102+4810103+4810900+4830000+ 4840000+4890101+4890301-4910100-4960100+5120800),           din care:</t>
    </r>
  </si>
  <si>
    <t xml:space="preserve">Creanţele  bugetului general consolidat                                                     (ct. 4630000+4640000+4650100+4650200+4660401+ 4660402+ 4660500+4660900-4970000) </t>
  </si>
  <si>
    <r>
      <t xml:space="preserve">  Creanţe  din operaţiuni cu fonduri externe nerambursabile şi fonduri de la buget                                                                         </t>
    </r>
    <r>
      <rPr>
        <sz val="11"/>
        <rFont val="Arial"/>
        <family val="2"/>
      </rPr>
      <t>(ct. 4500100+4500300+4500501+4500502+4500503+ 4500504+ 4500505+4500700+4510100+4510300+4510500+ 4530100+ 4540100+4540301+4540302+4540501+4540502+ 4540503+ 4540504+4550100+4550301+4550302+4550303+ 4560100+ 4560303+4560309+4570100+4570201+4570202+ 4570203+ 4570205+4570206+4570209+4570301+4570302+ 4570309+ 4580100+4580301+4580302+4610103+4730103**+4740000+ 4760000),   din care:</t>
    </r>
  </si>
  <si>
    <t>Sume de primit de la Comisia Europeană / alti donatori                          (ct. 4500100+4500300+4500501+4500502+4500503+ 4500504+ 4500505+4500700)</t>
  </si>
  <si>
    <r>
      <t xml:space="preserve">Împrumuturi pe termen scurt acordate           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</si>
  <si>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   </t>
    </r>
    <r>
      <rPr>
        <sz val="11"/>
        <rFont val="Arial"/>
        <family val="2"/>
      </rPr>
      <t>(ct.5050000-5950000)</t>
    </r>
  </si>
  <si>
    <t xml:space="preserve">Dobândă de încasat, alte valori, avansuri de trezorerie                                (ct. 5180701+5320100+5320200+5320300+5320400+ 5320500+ 5320600+5320800+5420100) </t>
  </si>
  <si>
    <r>
      <t xml:space="preserve">Împrumuturi pe termen lung                                                                    </t>
    </r>
    <r>
      <rPr>
        <sz val="11"/>
        <rFont val="Arial"/>
        <family val="2"/>
      </rPr>
      <t>(ct. 1610200+1620200+1630200+1640200+1650200+ 1660201+ 1660202+1660203+1660204+1670201+1670202+1670203+ 1670208+ 1670209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</si>
  <si>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</si>
  <si>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>Datorii comerciale,  avansuri şi alte decontări</t>
    </r>
    <r>
      <rPr>
        <sz val="11"/>
        <rFont val="Arial"/>
        <family val="2"/>
      </rPr>
      <t xml:space="preserve">                                  (ct. 2690100+4010100+4030100+4040100+4050100+ 4080000+ 4190000+4620101+4620109+4730109+4810101+ 4810102+ 4810103+ 4810900+4830000+4840000+4890201+ 5090000+ 5120800),  din care:</t>
    </r>
  </si>
  <si>
    <t>Datorii comerciale şi avansuri                                                                    (ct. 4010100+4030100+4040100+4050100+ 4080000+ 4190000+ 4620101), din care:</t>
  </si>
  <si>
    <t>Contribuţii sociale                                                                                        (ct. 4310100+4310200+4310300+4310400+4310500+ 4310600+ 4310700+4370100+4370200+4370300)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</si>
  <si>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                </t>
    </r>
    <r>
      <rPr>
        <sz val="11"/>
        <rFont val="Arial"/>
        <family val="2"/>
      </rPr>
      <t>(ct.  4500200+4500400+4500600+4510200+4510401+4510402+ 4510409+4510601+4510602+4510603+4510605+4510606+ 4510609+4520100+4520200+4530200+4540200+4540401+ 4540402+4540601+4540602+4540603+4550200+4550401+ 4550402+4550403+4550404+4550409+4560400+4580401+ 4580402+4580501+4580502+4590000+4620103+4730103+ 4760000)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</si>
  <si>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                                 </t>
    </r>
    <r>
      <rPr>
        <sz val="11"/>
        <rFont val="Arial"/>
        <family val="2"/>
      </rPr>
      <t>(ct. 1610100+1620100+1630100+1640100+1650100+ 1660101+ 1660102+1660103+1660104+1670101+1670102+ 1670103+ 1670108+1670109+1680100+1680200+1680300+ 1680400+ 1680500+1680701+1680702+1680703+1680708+ 1680709 -1690100)</t>
    </r>
  </si>
  <si>
    <r>
      <t xml:space="preserve">Datorii către bugete                                                                </t>
    </r>
    <r>
      <rPr>
        <sz val="11"/>
        <rFont val="Arial"/>
        <family val="2"/>
      </rPr>
      <t>(ct.4310100+4310200+4310300+4310400+4310500+4310600+ 4310700+4370100+4370200+4370300+4400000+4410000+ 4420300+4420801+4440000+4460100+4460200+4480100+ 4550501+4550502+4550503+4620109+4670100+4670200+ 4670300+ 4670400+4670500+4670900+4730109+4810900),                din care:</t>
    </r>
  </si>
  <si>
    <r>
      <t xml:space="preserve">Active financiare necurente (investiţii pe termen lung) peste un an                              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</si>
  <si>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t>Titluri de participare                                                                                   (ct. 2600100+2600200+2600300-2960101-2960102-2960103)</t>
  </si>
  <si>
    <r>
      <t xml:space="preserve">Creanțe necurente – sume ce urmează a fi încasate după o perioadă mai mare de un an                   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</si>
  <si>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Conturi la instituţii de credit, BNR, casă în valută                            </t>
    </r>
    <r>
      <rPr>
        <sz val="11"/>
        <rFont val="Arial"/>
        <family val="2"/>
      </rPr>
      <t xml:space="preserve">(ct.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</si>
  <si>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TOTAL DATORII NECURENTE   (rd.52+54+55)</t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</si>
  <si>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(ct.1000000+1000101+1000201+1000202+1000301+1000401+ 1000402+1010000+1020101+1020102+1020103+ 1030000+ 1040101+ 1040102+1040103+1050100+1050200+ 1050300+ 1050400+ 1050500+/-1060000+1320000+1330000)  </t>
    </r>
  </si>
  <si>
    <r>
      <t xml:space="preserve">Împrumuturi pe termen scurt - sume ce urmează a fi  plătite într-o perioadă de până la  un an                                                                   </t>
    </r>
    <r>
      <rPr>
        <sz val="11"/>
        <rFont val="Arial"/>
        <family val="2"/>
      </rPr>
      <t>(ct. 5180601+5180603+5180604+5180605+5180606+ 5180608+ 5180609+5180800+5190101+5190102+5190103+ 5190104+ 5190105+ 5190106+5190107+5190108+5190109+ 5190110+ 5190180+5190190 )</t>
    </r>
  </si>
  <si>
    <r>
      <t xml:space="preserve">Sume necurente- sume ce urmează a fi  plătite după o perioadă mai mare de un an                                    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</si>
  <si>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t>Creanțe  comerciale necurente – sume ce urmează a fi încasate după o perioadă mai mare de un an                                                                 (ct. 4110201+4110208+4130200+4610201-4910200-4960200)</t>
  </si>
  <si>
    <r>
      <t xml:space="preserve">Active fixe necorporale                                                                            </t>
    </r>
    <r>
      <rPr>
        <sz val="11"/>
        <rFont val="Arial"/>
        <family val="2"/>
      </rPr>
      <t>(ct. 2030000+2050000+2060000+2080100+2080200+ 2330000-2800300-2800500</t>
    </r>
    <r>
      <rPr>
        <sz val="11"/>
        <color indexed="8"/>
        <rFont val="Arial"/>
        <family val="2"/>
      </rPr>
      <t>-</t>
    </r>
    <r>
      <rPr>
        <sz val="11"/>
        <rFont val="Arial"/>
        <family val="2"/>
      </rPr>
      <t>2800801-2800809-2900400-2900500-</t>
    </r>
    <r>
      <rPr>
        <sz val="11"/>
        <color indexed="8"/>
        <rFont val="Arial"/>
        <family val="2"/>
      </rPr>
      <t>290</t>
    </r>
    <r>
      <rPr>
        <sz val="11"/>
        <rFont val="Arial"/>
        <family val="2"/>
      </rPr>
      <t>0801-2900809-2930100*)</t>
    </r>
  </si>
  <si>
    <t xml:space="preserve">MINISTERUL DEZVOLTĂRII, LUCRĂRILOR PUBLICE ȘI ADMINISȚRATIEI  </t>
  </si>
  <si>
    <t>AGENTIA NATIONALA A FUNCTIONARILOR PUBLICI</t>
  </si>
  <si>
    <t xml:space="preserve">BILANŢ  </t>
  </si>
  <si>
    <t>la data de 31.12.2022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</si>
</sst>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4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left" indent="15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55" fillId="0" borderId="0" xfId="0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6" fillId="0" borderId="27" xfId="0" applyNumberFormat="1" applyFont="1" applyFill="1" applyBorder="1" applyAlignment="1">
      <alignment vertical="top" wrapText="1"/>
    </xf>
    <xf numFmtId="0" fontId="9" fillId="0" borderId="27" xfId="0" applyNumberFormat="1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top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8"/>
  <sheetViews>
    <sheetView tabSelected="1" zoomScalePageLayoutView="0" workbookViewId="0" topLeftCell="A1">
      <selection activeCell="A3" sqref="A3:IV4"/>
    </sheetView>
  </sheetViews>
  <sheetFormatPr defaultColWidth="9.140625" defaultRowHeight="12.75"/>
  <cols>
    <col min="1" max="1" width="5.57421875" style="1" customWidth="1"/>
    <col min="2" max="2" width="65.28125" style="3" customWidth="1"/>
    <col min="3" max="3" width="6.421875" style="4" customWidth="1"/>
    <col min="4" max="4" width="14.8515625" style="5" customWidth="1"/>
    <col min="5" max="5" width="14.57421875" style="5" customWidth="1"/>
    <col min="6" max="6" width="11.421875" style="5" customWidth="1"/>
    <col min="7" max="7" width="13.421875" style="5" customWidth="1"/>
    <col min="8" max="8" width="10.57421875" style="5" customWidth="1"/>
    <col min="9" max="9" width="10.421875" style="5" customWidth="1"/>
    <col min="10" max="16384" width="9.140625" style="5" customWidth="1"/>
  </cols>
  <sheetData>
    <row r="1" s="36" customFormat="1" ht="12.75">
      <c r="A1" s="35" t="s">
        <v>185</v>
      </c>
    </row>
    <row r="2" s="36" customFormat="1" ht="12.75">
      <c r="A2" s="35" t="s">
        <v>186</v>
      </c>
    </row>
    <row r="3" spans="5:7" ht="15.75">
      <c r="E3" s="33" t="s">
        <v>0</v>
      </c>
      <c r="G3" s="6"/>
    </row>
    <row r="4" spans="1:5" ht="15.75">
      <c r="A4" s="69" t="s">
        <v>187</v>
      </c>
      <c r="B4" s="69"/>
      <c r="C4" s="69"/>
      <c r="D4" s="69"/>
      <c r="E4" s="69"/>
    </row>
    <row r="5" spans="1:5" ht="15.75" customHeight="1">
      <c r="A5" s="70" t="s">
        <v>188</v>
      </c>
      <c r="B5" s="70"/>
      <c r="C5" s="70"/>
      <c r="D5" s="70"/>
      <c r="E5" s="70"/>
    </row>
    <row r="6" spans="1:5" ht="9" customHeight="1">
      <c r="A6" s="7"/>
      <c r="B6" s="8"/>
      <c r="C6" s="8"/>
      <c r="D6" s="2"/>
      <c r="E6" s="9"/>
    </row>
    <row r="7" spans="1:5" ht="15.75">
      <c r="A7" s="15"/>
      <c r="B7" s="16" t="s">
        <v>1</v>
      </c>
      <c r="C7" s="17"/>
      <c r="D7" s="18"/>
      <c r="E7" s="34" t="s">
        <v>2</v>
      </c>
    </row>
    <row r="8" spans="1:5" ht="48" customHeight="1" thickBot="1">
      <c r="A8" s="19" t="s">
        <v>3</v>
      </c>
      <c r="B8" s="20" t="s">
        <v>4</v>
      </c>
      <c r="C8" s="21" t="s">
        <v>5</v>
      </c>
      <c r="D8" s="22" t="s">
        <v>6</v>
      </c>
      <c r="E8" s="23" t="s">
        <v>7</v>
      </c>
    </row>
    <row r="9" spans="1:5" ht="17.25" customHeight="1" thickBot="1">
      <c r="A9" s="45" t="s">
        <v>8</v>
      </c>
      <c r="B9" s="46" t="s">
        <v>9</v>
      </c>
      <c r="C9" s="47" t="s">
        <v>10</v>
      </c>
      <c r="D9" s="38">
        <v>1</v>
      </c>
      <c r="E9" s="39">
        <v>2</v>
      </c>
    </row>
    <row r="10" spans="1:5" ht="26.25" customHeight="1">
      <c r="A10" s="48" t="s">
        <v>16</v>
      </c>
      <c r="B10" s="52" t="s">
        <v>11</v>
      </c>
      <c r="C10" s="64" t="s">
        <v>12</v>
      </c>
      <c r="D10" s="60" t="s">
        <v>13</v>
      </c>
      <c r="E10" s="40" t="s">
        <v>13</v>
      </c>
    </row>
    <row r="11" spans="1:5" ht="24" customHeight="1">
      <c r="A11" s="49" t="s">
        <v>18</v>
      </c>
      <c r="B11" s="53" t="s">
        <v>14</v>
      </c>
      <c r="C11" s="65" t="s">
        <v>15</v>
      </c>
      <c r="D11" s="61" t="s">
        <v>13</v>
      </c>
      <c r="E11" s="41" t="s">
        <v>13</v>
      </c>
    </row>
    <row r="12" spans="1:5" ht="62.25" customHeight="1">
      <c r="A12" s="49" t="s">
        <v>20</v>
      </c>
      <c r="B12" s="53" t="s">
        <v>184</v>
      </c>
      <c r="C12" s="65" t="s">
        <v>17</v>
      </c>
      <c r="D12" s="62">
        <v>164530</v>
      </c>
      <c r="E12" s="42">
        <f>7842182+5069345-11918270</f>
        <v>993257</v>
      </c>
    </row>
    <row r="13" spans="1:5" ht="76.5" customHeight="1">
      <c r="A13" s="49" t="s">
        <v>22</v>
      </c>
      <c r="B13" s="53" t="s">
        <v>140</v>
      </c>
      <c r="C13" s="65" t="s">
        <v>19</v>
      </c>
      <c r="D13" s="62">
        <v>1486896</v>
      </c>
      <c r="E13" s="42">
        <f>9532326+1941139-10146127</f>
        <v>1327338</v>
      </c>
    </row>
    <row r="14" spans="1:5" ht="90.75" customHeight="1">
      <c r="A14" s="49" t="s">
        <v>24</v>
      </c>
      <c r="B14" s="53" t="s">
        <v>141</v>
      </c>
      <c r="C14" s="65" t="s">
        <v>21</v>
      </c>
      <c r="D14" s="62">
        <v>0</v>
      </c>
      <c r="E14" s="42">
        <v>0</v>
      </c>
    </row>
    <row r="15" spans="1:5" ht="33" customHeight="1">
      <c r="A15" s="49" t="s">
        <v>27</v>
      </c>
      <c r="B15" s="53" t="s">
        <v>142</v>
      </c>
      <c r="C15" s="65" t="s">
        <v>23</v>
      </c>
      <c r="D15" s="62">
        <v>0</v>
      </c>
      <c r="E15" s="42">
        <v>0</v>
      </c>
    </row>
    <row r="16" spans="1:5" ht="75.75" customHeight="1">
      <c r="A16" s="49" t="s">
        <v>30</v>
      </c>
      <c r="B16" s="53" t="s">
        <v>175</v>
      </c>
      <c r="C16" s="65" t="s">
        <v>25</v>
      </c>
      <c r="D16" s="62">
        <v>0</v>
      </c>
      <c r="E16" s="42">
        <v>0</v>
      </c>
    </row>
    <row r="17" spans="1:5" ht="35.25" customHeight="1">
      <c r="A17" s="49" t="s">
        <v>46</v>
      </c>
      <c r="B17" s="54" t="s">
        <v>176</v>
      </c>
      <c r="C17" s="65" t="s">
        <v>26</v>
      </c>
      <c r="D17" s="62">
        <v>0</v>
      </c>
      <c r="E17" s="42">
        <v>0</v>
      </c>
    </row>
    <row r="18" spans="1:5" ht="61.5" customHeight="1">
      <c r="A18" s="49" t="s">
        <v>70</v>
      </c>
      <c r="B18" s="53" t="s">
        <v>177</v>
      </c>
      <c r="C18" s="65" t="s">
        <v>28</v>
      </c>
      <c r="D18" s="62">
        <v>223092</v>
      </c>
      <c r="E18" s="42">
        <v>104311</v>
      </c>
    </row>
    <row r="19" spans="1:5" ht="51.75" customHeight="1">
      <c r="A19" s="49" t="s">
        <v>71</v>
      </c>
      <c r="B19" s="54" t="s">
        <v>183</v>
      </c>
      <c r="C19" s="65" t="s">
        <v>29</v>
      </c>
      <c r="D19" s="62">
        <v>102592</v>
      </c>
      <c r="E19" s="42">
        <v>102592</v>
      </c>
    </row>
    <row r="20" spans="1:5" ht="32.25" customHeight="1">
      <c r="A20" s="49" t="s">
        <v>72</v>
      </c>
      <c r="B20" s="53" t="s">
        <v>31</v>
      </c>
      <c r="C20" s="65" t="s">
        <v>32</v>
      </c>
      <c r="D20" s="62">
        <f>D12+D13+D14+D15+D16+D18</f>
        <v>1874518</v>
      </c>
      <c r="E20" s="42">
        <f>E12+E13+E14+E15+E16+E18</f>
        <v>2424906</v>
      </c>
    </row>
    <row r="21" spans="1:5" ht="21" customHeight="1">
      <c r="A21" s="49" t="s">
        <v>73</v>
      </c>
      <c r="B21" s="53" t="s">
        <v>33</v>
      </c>
      <c r="C21" s="65" t="s">
        <v>34</v>
      </c>
      <c r="D21" s="61" t="s">
        <v>13</v>
      </c>
      <c r="E21" s="41" t="s">
        <v>13</v>
      </c>
    </row>
    <row r="22" spans="1:5" ht="167.25" customHeight="1">
      <c r="A22" s="49" t="s">
        <v>74</v>
      </c>
      <c r="B22" s="53" t="s">
        <v>143</v>
      </c>
      <c r="C22" s="65" t="s">
        <v>35</v>
      </c>
      <c r="D22" s="62">
        <v>1637895</v>
      </c>
      <c r="E22" s="42">
        <f>146386+1945036-1</f>
        <v>2091421</v>
      </c>
    </row>
    <row r="23" spans="1:5" ht="33" customHeight="1">
      <c r="A23" s="50" t="s">
        <v>75</v>
      </c>
      <c r="B23" s="53" t="s">
        <v>36</v>
      </c>
      <c r="C23" s="66">
        <v>20</v>
      </c>
      <c r="D23" s="61" t="s">
        <v>13</v>
      </c>
      <c r="E23" s="41" t="s">
        <v>13</v>
      </c>
    </row>
    <row r="24" spans="1:7" ht="90.75" customHeight="1">
      <c r="A24" s="50" t="s">
        <v>76</v>
      </c>
      <c r="B24" s="53" t="s">
        <v>160</v>
      </c>
      <c r="C24" s="66">
        <v>21</v>
      </c>
      <c r="D24" s="62">
        <v>361256</v>
      </c>
      <c r="E24" s="42">
        <f>257669+12611</f>
        <v>270280</v>
      </c>
      <c r="G24" s="10"/>
    </row>
    <row r="25" spans="1:5" ht="39.75" customHeight="1">
      <c r="A25" s="50" t="s">
        <v>77</v>
      </c>
      <c r="B25" s="53" t="s">
        <v>136</v>
      </c>
      <c r="C25" s="65" t="s">
        <v>135</v>
      </c>
      <c r="D25" s="62">
        <v>0</v>
      </c>
      <c r="E25" s="42">
        <v>0</v>
      </c>
    </row>
    <row r="26" spans="1:5" ht="52.5" customHeight="1">
      <c r="A26" s="50" t="s">
        <v>78</v>
      </c>
      <c r="B26" s="53" t="s">
        <v>158</v>
      </c>
      <c r="C26" s="66">
        <v>22</v>
      </c>
      <c r="D26" s="62">
        <v>0</v>
      </c>
      <c r="E26" s="42">
        <v>0</v>
      </c>
    </row>
    <row r="27" spans="1:5" ht="23.25" customHeight="1">
      <c r="A27" s="50" t="s">
        <v>79</v>
      </c>
      <c r="B27" s="54" t="s">
        <v>67</v>
      </c>
      <c r="C27" s="65" t="s">
        <v>37</v>
      </c>
      <c r="D27" s="62">
        <v>0</v>
      </c>
      <c r="E27" s="42">
        <v>0</v>
      </c>
    </row>
    <row r="28" spans="1:7" ht="109.5" customHeight="1">
      <c r="A28" s="50" t="s">
        <v>80</v>
      </c>
      <c r="B28" s="53" t="s">
        <v>159</v>
      </c>
      <c r="C28" s="66">
        <v>23</v>
      </c>
      <c r="D28" s="62">
        <v>0</v>
      </c>
      <c r="E28" s="42">
        <v>0</v>
      </c>
      <c r="G28" s="10"/>
    </row>
    <row r="29" spans="1:5" ht="45.75" customHeight="1">
      <c r="A29" s="50" t="s">
        <v>81</v>
      </c>
      <c r="B29" s="54" t="s">
        <v>161</v>
      </c>
      <c r="C29" s="66">
        <v>24</v>
      </c>
      <c r="D29" s="62">
        <v>0</v>
      </c>
      <c r="E29" s="42">
        <v>0</v>
      </c>
    </row>
    <row r="30" spans="1:5" ht="147" customHeight="1">
      <c r="A30" s="50" t="s">
        <v>82</v>
      </c>
      <c r="B30" s="53" t="s">
        <v>162</v>
      </c>
      <c r="C30" s="66">
        <v>25</v>
      </c>
      <c r="D30" s="62">
        <v>1017034</v>
      </c>
      <c r="E30" s="42">
        <f>1263701</f>
        <v>1263701</v>
      </c>
    </row>
    <row r="31" spans="1:5" ht="44.25" customHeight="1">
      <c r="A31" s="50" t="s">
        <v>83</v>
      </c>
      <c r="B31" s="54" t="s">
        <v>163</v>
      </c>
      <c r="C31" s="66">
        <v>26</v>
      </c>
      <c r="D31" s="62">
        <v>1017034</v>
      </c>
      <c r="E31" s="42">
        <v>1263701</v>
      </c>
    </row>
    <row r="32" spans="1:5" ht="89.25" customHeight="1">
      <c r="A32" s="50" t="s">
        <v>84</v>
      </c>
      <c r="B32" s="53" t="s">
        <v>164</v>
      </c>
      <c r="C32" s="66">
        <v>27</v>
      </c>
      <c r="D32" s="62">
        <v>0</v>
      </c>
      <c r="E32" s="42">
        <v>0</v>
      </c>
    </row>
    <row r="33" spans="1:5" ht="20.25" customHeight="1">
      <c r="A33" s="50" t="s">
        <v>85</v>
      </c>
      <c r="B33" s="53" t="s">
        <v>38</v>
      </c>
      <c r="C33" s="66">
        <v>30</v>
      </c>
      <c r="D33" s="62">
        <f>D24+D28+D30+D32</f>
        <v>1378290</v>
      </c>
      <c r="E33" s="42">
        <f>E24+E28+E30+E32</f>
        <v>1533981</v>
      </c>
    </row>
    <row r="34" spans="1:5" ht="21" customHeight="1">
      <c r="A34" s="50" t="s">
        <v>86</v>
      </c>
      <c r="B34" s="53" t="s">
        <v>165</v>
      </c>
      <c r="C34" s="66">
        <v>31</v>
      </c>
      <c r="D34" s="62">
        <v>0</v>
      </c>
      <c r="E34" s="42">
        <v>0</v>
      </c>
    </row>
    <row r="35" spans="1:5" ht="19.5" customHeight="1">
      <c r="A35" s="50" t="s">
        <v>87</v>
      </c>
      <c r="B35" s="53" t="s">
        <v>39</v>
      </c>
      <c r="C35" s="66">
        <v>32</v>
      </c>
      <c r="D35" s="61" t="s">
        <v>13</v>
      </c>
      <c r="E35" s="41" t="s">
        <v>13</v>
      </c>
    </row>
    <row r="36" spans="1:5" ht="183.75" customHeight="1">
      <c r="A36" s="50" t="s">
        <v>88</v>
      </c>
      <c r="B36" s="55" t="s">
        <v>153</v>
      </c>
      <c r="C36" s="66">
        <v>33</v>
      </c>
      <c r="D36" s="62">
        <v>44249</v>
      </c>
      <c r="E36" s="42">
        <f>0+42624</f>
        <v>42624</v>
      </c>
    </row>
    <row r="37" spans="1:5" ht="48.75" customHeight="1">
      <c r="A37" s="50" t="s">
        <v>89</v>
      </c>
      <c r="B37" s="56" t="s">
        <v>166</v>
      </c>
      <c r="C37" s="65" t="s">
        <v>40</v>
      </c>
      <c r="D37" s="62">
        <v>0</v>
      </c>
      <c r="E37" s="42">
        <v>0</v>
      </c>
    </row>
    <row r="38" spans="1:5" ht="21.75" customHeight="1">
      <c r="A38" s="50" t="s">
        <v>90</v>
      </c>
      <c r="B38" s="53" t="s">
        <v>144</v>
      </c>
      <c r="C38" s="66">
        <v>34</v>
      </c>
      <c r="D38" s="61" t="s">
        <v>13</v>
      </c>
      <c r="E38" s="41" t="s">
        <v>13</v>
      </c>
    </row>
    <row r="39" spans="1:5" ht="119.25" customHeight="1">
      <c r="A39" s="50" t="s">
        <v>91</v>
      </c>
      <c r="B39" s="53" t="s">
        <v>178</v>
      </c>
      <c r="C39" s="66">
        <v>35</v>
      </c>
      <c r="D39" s="62">
        <v>2512</v>
      </c>
      <c r="E39" s="42">
        <f>9456</f>
        <v>9456</v>
      </c>
    </row>
    <row r="40" spans="1:5" ht="24.75" customHeight="1">
      <c r="A40" s="50" t="s">
        <v>92</v>
      </c>
      <c r="B40" s="54" t="s">
        <v>41</v>
      </c>
      <c r="C40" s="66" t="s">
        <v>42</v>
      </c>
      <c r="D40" s="62">
        <v>0</v>
      </c>
      <c r="E40" s="42">
        <v>0</v>
      </c>
    </row>
    <row r="41" spans="1:5" ht="18.75" customHeight="1">
      <c r="A41" s="50" t="s">
        <v>93</v>
      </c>
      <c r="B41" s="53" t="s">
        <v>144</v>
      </c>
      <c r="C41" s="66">
        <v>36</v>
      </c>
      <c r="D41" s="61" t="s">
        <v>13</v>
      </c>
      <c r="E41" s="41" t="s">
        <v>13</v>
      </c>
    </row>
    <row r="42" spans="1:5" ht="23.25" customHeight="1">
      <c r="A42" s="50" t="s">
        <v>94</v>
      </c>
      <c r="B42" s="53" t="s">
        <v>43</v>
      </c>
      <c r="C42" s="66">
        <v>40</v>
      </c>
      <c r="D42" s="62">
        <f>D36+D37+D39+D40</f>
        <v>46761</v>
      </c>
      <c r="E42" s="42">
        <f>E36+E37+E39+E40</f>
        <v>52080</v>
      </c>
    </row>
    <row r="43" spans="1:5" ht="76.5" customHeight="1">
      <c r="A43" s="50" t="s">
        <v>95</v>
      </c>
      <c r="B43" s="53" t="s">
        <v>157</v>
      </c>
      <c r="C43" s="66">
        <v>41</v>
      </c>
      <c r="D43" s="62">
        <v>0</v>
      </c>
      <c r="E43" s="42">
        <v>0</v>
      </c>
    </row>
    <row r="44" spans="1:5" ht="30.75" customHeight="1">
      <c r="A44" s="50" t="s">
        <v>96</v>
      </c>
      <c r="B44" s="54" t="s">
        <v>66</v>
      </c>
      <c r="C44" s="66" t="s">
        <v>44</v>
      </c>
      <c r="D44" s="62">
        <v>0</v>
      </c>
      <c r="E44" s="42">
        <v>0</v>
      </c>
    </row>
    <row r="45" spans="1:5" ht="19.5" customHeight="1">
      <c r="A45" s="50" t="s">
        <v>97</v>
      </c>
      <c r="B45" s="53" t="s">
        <v>145</v>
      </c>
      <c r="C45" s="66">
        <v>42</v>
      </c>
      <c r="D45" s="62">
        <v>16933</v>
      </c>
      <c r="E45" s="42">
        <v>15825</v>
      </c>
    </row>
    <row r="46" spans="1:5" ht="32.25" customHeight="1">
      <c r="A46" s="50" t="s">
        <v>98</v>
      </c>
      <c r="B46" s="53" t="s">
        <v>45</v>
      </c>
      <c r="C46" s="66">
        <v>45</v>
      </c>
      <c r="D46" s="62">
        <f>D22+D33+D34+D42+D43+D44+D45</f>
        <v>3079879</v>
      </c>
      <c r="E46" s="42">
        <f>E22+E33+E34+E42+E43+E44+E45</f>
        <v>3693307</v>
      </c>
    </row>
    <row r="47" spans="1:5" ht="20.25" customHeight="1">
      <c r="A47" s="50" t="s">
        <v>99</v>
      </c>
      <c r="B47" s="53" t="s">
        <v>47</v>
      </c>
      <c r="C47" s="66">
        <v>46</v>
      </c>
      <c r="D47" s="62">
        <f>D20+D46</f>
        <v>4954397</v>
      </c>
      <c r="E47" s="42">
        <f>E20+E46</f>
        <v>6118213</v>
      </c>
    </row>
    <row r="48" spans="1:5" ht="17.25" customHeight="1">
      <c r="A48" s="50" t="s">
        <v>100</v>
      </c>
      <c r="B48" s="53" t="s">
        <v>48</v>
      </c>
      <c r="C48" s="66">
        <v>50</v>
      </c>
      <c r="D48" s="61" t="s">
        <v>13</v>
      </c>
      <c r="E48" s="41" t="s">
        <v>13</v>
      </c>
    </row>
    <row r="49" spans="1:5" ht="30.75" customHeight="1">
      <c r="A49" s="50" t="s">
        <v>101</v>
      </c>
      <c r="B49" s="53" t="s">
        <v>49</v>
      </c>
      <c r="C49" s="66">
        <v>51</v>
      </c>
      <c r="D49" s="61" t="s">
        <v>13</v>
      </c>
      <c r="E49" s="41" t="s">
        <v>13</v>
      </c>
    </row>
    <row r="50" spans="1:5" ht="63.75" customHeight="1">
      <c r="A50" s="50" t="s">
        <v>102</v>
      </c>
      <c r="B50" s="53" t="s">
        <v>182</v>
      </c>
      <c r="C50" s="66">
        <v>52</v>
      </c>
      <c r="D50" s="62">
        <v>3012</v>
      </c>
      <c r="E50" s="42">
        <v>9956</v>
      </c>
    </row>
    <row r="51" spans="1:5" ht="33" customHeight="1">
      <c r="A51" s="50" t="s">
        <v>103</v>
      </c>
      <c r="B51" s="54" t="s">
        <v>50</v>
      </c>
      <c r="C51" s="66">
        <v>53</v>
      </c>
      <c r="D51" s="62">
        <v>0</v>
      </c>
      <c r="E51" s="42">
        <v>0</v>
      </c>
    </row>
    <row r="52" spans="1:5" ht="64.5" customHeight="1">
      <c r="A52" s="50" t="s">
        <v>104</v>
      </c>
      <c r="B52" s="53" t="s">
        <v>167</v>
      </c>
      <c r="C52" s="66">
        <v>54</v>
      </c>
      <c r="D52" s="62">
        <v>0</v>
      </c>
      <c r="E52" s="42">
        <v>0</v>
      </c>
    </row>
    <row r="53" spans="1:5" ht="31.5" customHeight="1">
      <c r="A53" s="50" t="s">
        <v>105</v>
      </c>
      <c r="B53" s="53" t="s">
        <v>168</v>
      </c>
      <c r="C53" s="66">
        <v>55</v>
      </c>
      <c r="D53" s="62">
        <v>3784701</v>
      </c>
      <c r="E53" s="42">
        <v>2564628</v>
      </c>
    </row>
    <row r="54" spans="1:5" ht="23.25" customHeight="1">
      <c r="A54" s="50" t="s">
        <v>106</v>
      </c>
      <c r="B54" s="57" t="s">
        <v>179</v>
      </c>
      <c r="C54" s="66">
        <v>58</v>
      </c>
      <c r="D54" s="62">
        <f>D50+D52+D53</f>
        <v>3787713</v>
      </c>
      <c r="E54" s="42">
        <f>E50+E52+E53</f>
        <v>2574584</v>
      </c>
    </row>
    <row r="55" spans="1:5" ht="31.5" customHeight="1">
      <c r="A55" s="50" t="s">
        <v>107</v>
      </c>
      <c r="B55" s="53" t="s">
        <v>146</v>
      </c>
      <c r="C55" s="66">
        <v>59</v>
      </c>
      <c r="D55" s="61" t="s">
        <v>13</v>
      </c>
      <c r="E55" s="41" t="s">
        <v>13</v>
      </c>
    </row>
    <row r="56" spans="1:5" ht="79.5" customHeight="1">
      <c r="A56" s="50" t="s">
        <v>108</v>
      </c>
      <c r="B56" s="53" t="s">
        <v>169</v>
      </c>
      <c r="C56" s="66">
        <v>60</v>
      </c>
      <c r="D56" s="62">
        <v>25686886</v>
      </c>
      <c r="E56" s="42">
        <f>81808+42624+29430425</f>
        <v>29554857</v>
      </c>
    </row>
    <row r="57" spans="1:5" ht="36.75" customHeight="1">
      <c r="A57" s="50" t="s">
        <v>109</v>
      </c>
      <c r="B57" s="53" t="s">
        <v>137</v>
      </c>
      <c r="C57" s="66" t="s">
        <v>69</v>
      </c>
      <c r="D57" s="62">
        <v>25584619</v>
      </c>
      <c r="E57" s="42">
        <v>29430425</v>
      </c>
    </row>
    <row r="58" spans="1:5" ht="45.75" customHeight="1">
      <c r="A58" s="50" t="s">
        <v>110</v>
      </c>
      <c r="B58" s="54" t="s">
        <v>170</v>
      </c>
      <c r="C58" s="66">
        <v>61</v>
      </c>
      <c r="D58" s="62">
        <v>102267</v>
      </c>
      <c r="E58" s="42">
        <v>124432</v>
      </c>
    </row>
    <row r="59" spans="1:5" ht="18.75" customHeight="1">
      <c r="A59" s="50" t="s">
        <v>111</v>
      </c>
      <c r="B59" s="54" t="s">
        <v>68</v>
      </c>
      <c r="C59" s="66" t="s">
        <v>51</v>
      </c>
      <c r="D59" s="62">
        <v>0</v>
      </c>
      <c r="E59" s="42">
        <v>0</v>
      </c>
    </row>
    <row r="60" spans="1:5" ht="108" customHeight="1">
      <c r="A60" s="50" t="s">
        <v>112</v>
      </c>
      <c r="B60" s="53" t="s">
        <v>174</v>
      </c>
      <c r="C60" s="66">
        <v>62</v>
      </c>
      <c r="D60" s="62">
        <v>633144</v>
      </c>
      <c r="E60" s="42">
        <f>437555+171586+38921+114026+1719</f>
        <v>763807</v>
      </c>
    </row>
    <row r="61" spans="1:5" ht="22.5" customHeight="1">
      <c r="A61" s="50" t="s">
        <v>113</v>
      </c>
      <c r="B61" s="54" t="s">
        <v>52</v>
      </c>
      <c r="C61" s="66">
        <v>63</v>
      </c>
      <c r="D61" s="61" t="s">
        <v>13</v>
      </c>
      <c r="E61" s="41" t="s">
        <v>13</v>
      </c>
    </row>
    <row r="62" spans="1:5" ht="51" customHeight="1">
      <c r="A62" s="50" t="s">
        <v>114</v>
      </c>
      <c r="B62" s="54" t="s">
        <v>171</v>
      </c>
      <c r="C62" s="66" t="s">
        <v>53</v>
      </c>
      <c r="D62" s="62">
        <v>537141</v>
      </c>
      <c r="E62" s="42">
        <v>648062</v>
      </c>
    </row>
    <row r="63" spans="1:5" ht="34.5" customHeight="1">
      <c r="A63" s="50" t="s">
        <v>115</v>
      </c>
      <c r="B63" s="54" t="s">
        <v>54</v>
      </c>
      <c r="C63" s="66">
        <v>64</v>
      </c>
      <c r="D63" s="62">
        <v>0</v>
      </c>
      <c r="E63" s="42">
        <v>0</v>
      </c>
    </row>
    <row r="64" spans="1:5" ht="147" customHeight="1">
      <c r="A64" s="50" t="s">
        <v>116</v>
      </c>
      <c r="B64" s="53" t="s">
        <v>172</v>
      </c>
      <c r="C64" s="66">
        <v>65</v>
      </c>
      <c r="D64" s="62">
        <v>1017034</v>
      </c>
      <c r="E64" s="42">
        <f>1263701</f>
        <v>1263701</v>
      </c>
    </row>
    <row r="65" spans="1:5" ht="33.75" customHeight="1">
      <c r="A65" s="50" t="s">
        <v>117</v>
      </c>
      <c r="B65" s="54" t="s">
        <v>154</v>
      </c>
      <c r="C65" s="66">
        <v>66</v>
      </c>
      <c r="D65" s="62">
        <v>0</v>
      </c>
      <c r="E65" s="42">
        <v>0</v>
      </c>
    </row>
    <row r="66" spans="1:5" ht="93.75" customHeight="1">
      <c r="A66" s="50" t="s">
        <v>118</v>
      </c>
      <c r="B66" s="53" t="s">
        <v>181</v>
      </c>
      <c r="C66" s="66">
        <v>70</v>
      </c>
      <c r="D66" s="62">
        <v>0</v>
      </c>
      <c r="E66" s="42">
        <v>0</v>
      </c>
    </row>
    <row r="67" spans="1:5" ht="105" customHeight="1">
      <c r="A67" s="50" t="s">
        <v>119</v>
      </c>
      <c r="B67" s="53" t="s">
        <v>173</v>
      </c>
      <c r="C67" s="66">
        <v>71</v>
      </c>
      <c r="D67" s="62">
        <v>0</v>
      </c>
      <c r="E67" s="42">
        <v>0</v>
      </c>
    </row>
    <row r="68" spans="1:5" ht="35.25" customHeight="1">
      <c r="A68" s="50" t="s">
        <v>120</v>
      </c>
      <c r="B68" s="53" t="s">
        <v>155</v>
      </c>
      <c r="C68" s="66">
        <v>72</v>
      </c>
      <c r="D68" s="62">
        <v>848305</v>
      </c>
      <c r="E68" s="42">
        <v>1026936</v>
      </c>
    </row>
    <row r="69" spans="1:5" ht="60.75" customHeight="1">
      <c r="A69" s="50" t="s">
        <v>121</v>
      </c>
      <c r="B69" s="53" t="s">
        <v>156</v>
      </c>
      <c r="C69" s="66">
        <v>73</v>
      </c>
      <c r="D69" s="62">
        <v>0</v>
      </c>
      <c r="E69" s="42">
        <v>0</v>
      </c>
    </row>
    <row r="70" spans="1:5" s="11" customFormat="1" ht="24.75" customHeight="1">
      <c r="A70" s="50" t="s">
        <v>122</v>
      </c>
      <c r="B70" s="53" t="s">
        <v>55</v>
      </c>
      <c r="C70" s="66" t="s">
        <v>56</v>
      </c>
      <c r="D70" s="61" t="s">
        <v>13</v>
      </c>
      <c r="E70" s="41" t="s">
        <v>13</v>
      </c>
    </row>
    <row r="71" spans="1:5" ht="21.75" customHeight="1">
      <c r="A71" s="50" t="s">
        <v>123</v>
      </c>
      <c r="B71" s="53" t="s">
        <v>147</v>
      </c>
      <c r="C71" s="66">
        <v>74</v>
      </c>
      <c r="D71" s="62">
        <v>0</v>
      </c>
      <c r="E71" s="42">
        <v>0</v>
      </c>
    </row>
    <row r="72" spans="1:5" ht="31.5" customHeight="1">
      <c r="A72" s="50" t="s">
        <v>124</v>
      </c>
      <c r="B72" s="58" t="s">
        <v>148</v>
      </c>
      <c r="C72" s="66">
        <v>75</v>
      </c>
      <c r="D72" s="62">
        <v>0</v>
      </c>
      <c r="E72" s="42">
        <v>0</v>
      </c>
    </row>
    <row r="73" spans="1:5" ht="33" customHeight="1">
      <c r="A73" s="50" t="s">
        <v>125</v>
      </c>
      <c r="B73" s="57" t="s">
        <v>57</v>
      </c>
      <c r="C73" s="66">
        <v>78</v>
      </c>
      <c r="D73" s="62">
        <f>D56+D60+D64+D66+D67+D68+D69+D71+D72</f>
        <v>28185369</v>
      </c>
      <c r="E73" s="42">
        <f>E56+E60+E64+E66+E67+E68+E69+E71+E72</f>
        <v>32609301</v>
      </c>
    </row>
    <row r="74" spans="1:5" ht="23.25" customHeight="1">
      <c r="A74" s="50" t="s">
        <v>126</v>
      </c>
      <c r="B74" s="53" t="s">
        <v>58</v>
      </c>
      <c r="C74" s="66">
        <v>79</v>
      </c>
      <c r="D74" s="62">
        <f>D54+D73</f>
        <v>31973082</v>
      </c>
      <c r="E74" s="42">
        <f>E54+E73</f>
        <v>35183885</v>
      </c>
    </row>
    <row r="75" spans="1:5" ht="48.75" customHeight="1">
      <c r="A75" s="50" t="s">
        <v>127</v>
      </c>
      <c r="B75" s="53" t="s">
        <v>59</v>
      </c>
      <c r="C75" s="66">
        <v>80</v>
      </c>
      <c r="D75" s="62">
        <f>D47-D74</f>
        <v>-27018685</v>
      </c>
      <c r="E75" s="42">
        <f>E47-E74</f>
        <v>-29065672</v>
      </c>
    </row>
    <row r="76" spans="1:5" ht="22.5" customHeight="1">
      <c r="A76" s="50" t="s">
        <v>128</v>
      </c>
      <c r="B76" s="53" t="s">
        <v>60</v>
      </c>
      <c r="C76" s="66">
        <v>83</v>
      </c>
      <c r="D76" s="61" t="s">
        <v>13</v>
      </c>
      <c r="E76" s="41" t="s">
        <v>13</v>
      </c>
    </row>
    <row r="77" spans="1:5" ht="75" customHeight="1">
      <c r="A77" s="50" t="s">
        <v>129</v>
      </c>
      <c r="B77" s="53" t="s">
        <v>180</v>
      </c>
      <c r="C77" s="66">
        <v>84</v>
      </c>
      <c r="D77" s="62">
        <v>216615</v>
      </c>
      <c r="E77" s="42">
        <v>216615</v>
      </c>
    </row>
    <row r="78" spans="1:5" ht="32.25" customHeight="1">
      <c r="A78" s="50" t="s">
        <v>130</v>
      </c>
      <c r="B78" s="53" t="s">
        <v>149</v>
      </c>
      <c r="C78" s="66">
        <v>85</v>
      </c>
      <c r="D78" s="62">
        <v>0</v>
      </c>
      <c r="E78" s="42">
        <v>0</v>
      </c>
    </row>
    <row r="79" spans="1:5" ht="30" customHeight="1">
      <c r="A79" s="50" t="s">
        <v>131</v>
      </c>
      <c r="B79" s="53" t="s">
        <v>150</v>
      </c>
      <c r="C79" s="66">
        <v>86</v>
      </c>
      <c r="D79" s="62">
        <v>2836357</v>
      </c>
      <c r="E79" s="42">
        <v>1638231</v>
      </c>
    </row>
    <row r="80" spans="1:5" ht="33.75" customHeight="1">
      <c r="A80" s="50" t="s">
        <v>132</v>
      </c>
      <c r="B80" s="53" t="s">
        <v>151</v>
      </c>
      <c r="C80" s="66">
        <v>87</v>
      </c>
      <c r="D80" s="62">
        <v>0</v>
      </c>
      <c r="E80" s="42">
        <v>0</v>
      </c>
    </row>
    <row r="81" spans="1:5" ht="33" customHeight="1">
      <c r="A81" s="50" t="s">
        <v>133</v>
      </c>
      <c r="B81" s="53" t="s">
        <v>152</v>
      </c>
      <c r="C81" s="66">
        <v>88</v>
      </c>
      <c r="D81" s="62">
        <v>24398943</v>
      </c>
      <c r="E81" s="42">
        <v>27644056</v>
      </c>
    </row>
    <row r="82" spans="1:6" ht="32.25" customHeight="1" thickBot="1">
      <c r="A82" s="51" t="s">
        <v>134</v>
      </c>
      <c r="B82" s="59" t="s">
        <v>61</v>
      </c>
      <c r="C82" s="67">
        <v>90</v>
      </c>
      <c r="D82" s="63">
        <f>D77+D78-D79+D80-D81</f>
        <v>-27018685</v>
      </c>
      <c r="E82" s="43">
        <f>E77+E78-E79+E80-E81</f>
        <v>-29065672</v>
      </c>
      <c r="F82" s="44">
        <f>E82-E75</f>
        <v>0</v>
      </c>
    </row>
    <row r="83" spans="1:5" ht="18.75" customHeight="1">
      <c r="A83" s="24"/>
      <c r="B83" s="25" t="s">
        <v>139</v>
      </c>
      <c r="C83" s="26"/>
      <c r="D83" s="37"/>
      <c r="E83" s="37"/>
    </row>
    <row r="84" spans="1:5" ht="17.25" customHeight="1">
      <c r="A84" s="24"/>
      <c r="B84" s="28" t="s">
        <v>62</v>
      </c>
      <c r="C84" s="29"/>
      <c r="D84" s="27"/>
      <c r="E84" s="27"/>
    </row>
    <row r="85" spans="1:5" ht="16.5" customHeight="1">
      <c r="A85" s="30"/>
      <c r="B85" s="31" t="s">
        <v>138</v>
      </c>
      <c r="C85" s="32"/>
      <c r="D85" s="18"/>
      <c r="E85" s="18"/>
    </row>
    <row r="86" spans="1:5" ht="14.25" customHeight="1">
      <c r="A86" s="12"/>
      <c r="B86" s="13"/>
      <c r="C86" s="14"/>
      <c r="D86" s="2"/>
      <c r="E86" s="2"/>
    </row>
    <row r="87" spans="1:5" ht="21.75" customHeight="1">
      <c r="A87" s="12"/>
      <c r="B87" s="4" t="s">
        <v>63</v>
      </c>
      <c r="C87" s="68" t="s">
        <v>64</v>
      </c>
      <c r="D87" s="68"/>
      <c r="E87" s="68"/>
    </row>
    <row r="88" spans="1:5" ht="15.75" customHeight="1">
      <c r="A88" s="12"/>
      <c r="B88" s="4"/>
      <c r="D88" s="68" t="s">
        <v>65</v>
      </c>
      <c r="E88" s="68"/>
    </row>
  </sheetData>
  <sheetProtection selectLockedCells="1" selectUnlockedCells="1"/>
  <mergeCells count="4">
    <mergeCell ref="C87:E87"/>
    <mergeCell ref="D88:E88"/>
    <mergeCell ref="A4:E4"/>
    <mergeCell ref="A5:E5"/>
  </mergeCells>
  <printOptions/>
  <pageMargins left="0.4330708661417323" right="0.1968503937007874" top="0.2362204724409449" bottom="0.2362204724409449" header="0.2362204724409449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Daniela Serban</cp:lastModifiedBy>
  <cp:lastPrinted>2023-01-27T09:48:26Z</cp:lastPrinted>
  <dcterms:created xsi:type="dcterms:W3CDTF">2015-03-04T14:52:19Z</dcterms:created>
  <dcterms:modified xsi:type="dcterms:W3CDTF">2023-01-27T09:48:50Z</dcterms:modified>
  <cp:category/>
  <cp:version/>
  <cp:contentType/>
  <cp:contentStatus/>
</cp:coreProperties>
</file>